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barrosdesales/Documents/projetos/Progressao Funcional/Titular/Tabela FGA/"/>
    </mc:Choice>
  </mc:AlternateContent>
  <xr:revisionPtr revIDLastSave="0" documentId="13_ncr:1_{115D30CC-20D5-394D-9017-0891DF7C30BE}" xr6:coauthVersionLast="47" xr6:coauthVersionMax="47" xr10:uidLastSave="{00000000-0000-0000-0000-000000000000}"/>
  <bookViews>
    <workbookView xWindow="0" yWindow="760" windowWidth="23120" windowHeight="15260" xr2:uid="{00000000-000D-0000-FFFF-FFFF00000000}"/>
  </bookViews>
  <sheets>
    <sheet name="Tabela Pontuação" sheetId="9" r:id="rId1"/>
    <sheet name="Planilha Avaliadores" sheetId="2" r:id="rId2"/>
    <sheet name="Requisitos do perf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9" l="1"/>
  <c r="M23" i="9" l="1"/>
  <c r="K23" i="9"/>
  <c r="H23" i="9"/>
  <c r="G23" i="9"/>
  <c r="M36" i="9" l="1"/>
  <c r="M14" i="9" l="1"/>
  <c r="M15" i="9"/>
  <c r="M16" i="9"/>
  <c r="M17" i="9"/>
  <c r="M18" i="9"/>
  <c r="M19" i="9"/>
  <c r="M20" i="9"/>
  <c r="M21" i="9"/>
  <c r="M22" i="9"/>
  <c r="M24" i="9"/>
  <c r="M25" i="9"/>
  <c r="M26" i="9"/>
  <c r="M27" i="9"/>
  <c r="M28" i="9"/>
  <c r="M29" i="9"/>
  <c r="M31" i="9"/>
  <c r="M32" i="9"/>
  <c r="M33" i="9"/>
  <c r="M34" i="9"/>
  <c r="M35" i="9"/>
  <c r="M37" i="9"/>
  <c r="N28" i="9" l="1"/>
  <c r="M40" i="9"/>
  <c r="M52" i="9"/>
  <c r="M51" i="9"/>
  <c r="M50" i="9"/>
  <c r="M49" i="9"/>
  <c r="M48" i="9"/>
  <c r="M47" i="9"/>
  <c r="M46" i="9"/>
  <c r="M45" i="9"/>
  <c r="M44" i="9"/>
  <c r="M43" i="9"/>
  <c r="M42" i="9"/>
  <c r="M41" i="9"/>
  <c r="N25" i="9"/>
  <c r="P25" i="9" s="1"/>
  <c r="K24" i="9"/>
  <c r="H24" i="9"/>
  <c r="G24" i="9"/>
  <c r="M11" i="9"/>
  <c r="N11" i="9" s="1"/>
  <c r="P11" i="9" s="1"/>
  <c r="M10" i="9"/>
  <c r="M9" i="9"/>
  <c r="M8" i="9"/>
  <c r="M7" i="9"/>
  <c r="N7" i="9" s="1"/>
  <c r="M6" i="9"/>
  <c r="N6" i="9" s="1"/>
  <c r="M5" i="9"/>
  <c r="M4" i="9"/>
  <c r="P7" i="9" l="1"/>
  <c r="N4" i="9"/>
  <c r="P4" i="9" s="1"/>
  <c r="P6" i="9"/>
  <c r="N35" i="9"/>
  <c r="P35" i="9" s="1"/>
  <c r="N14" i="9"/>
  <c r="P14" i="9" s="1"/>
  <c r="N50" i="9"/>
  <c r="P50" i="9" s="1"/>
  <c r="N32" i="9"/>
  <c r="P32" i="9" s="1"/>
  <c r="P28" i="9"/>
  <c r="N21" i="9"/>
  <c r="P21" i="9" s="1"/>
  <c r="N46" i="9"/>
  <c r="P46" i="9" s="1"/>
  <c r="N43" i="9"/>
  <c r="P43" i="9" s="1"/>
  <c r="N18" i="9"/>
  <c r="P18" i="9" s="1"/>
  <c r="N40" i="9"/>
  <c r="P40" i="9" s="1"/>
  <c r="Q4" i="9" l="1"/>
  <c r="Q40" i="9"/>
  <c r="Q14" i="9"/>
  <c r="Q53" i="9" l="1"/>
</calcChain>
</file>

<file path=xl/sharedStrings.xml><?xml version="1.0" encoding="utf-8"?>
<sst xmlns="http://schemas.openxmlformats.org/spreadsheetml/2006/main" count="199" uniqueCount="151">
  <si>
    <t>INDICADORES</t>
  </si>
  <si>
    <t>I – ATIVIDADES DE ENSINO</t>
  </si>
  <si>
    <t>Pontos por item</t>
  </si>
  <si>
    <t>Item</t>
  </si>
  <si>
    <t>Total</t>
  </si>
  <si>
    <t>Pontos</t>
  </si>
  <si>
    <t>Pontos Grupo</t>
  </si>
  <si>
    <t>Máx Grupo</t>
  </si>
  <si>
    <t>Pontos Saturados</t>
  </si>
  <si>
    <t>Total item</t>
  </si>
  <si>
    <t>I.1</t>
  </si>
  <si>
    <r>
      <t>Atividade de ensino no nível de graduação</t>
    </r>
    <r>
      <rPr>
        <b/>
        <sz val="11"/>
        <color rgb="FF000000"/>
        <rFont val="Calibri"/>
        <family val="2"/>
        <scheme val="minor"/>
      </rPr>
      <t>.</t>
    </r>
  </si>
  <si>
    <t>60 horas</t>
  </si>
  <si>
    <t>I.2</t>
  </si>
  <si>
    <r>
      <t>Atividade de ensino no nível de pós-graduação </t>
    </r>
    <r>
      <rPr>
        <b/>
        <i/>
        <sz val="11"/>
        <color indexed="8"/>
        <rFont val="Calibri"/>
        <family val="2"/>
      </rPr>
      <t>stricto sensu.</t>
    </r>
  </si>
  <si>
    <t>I.3</t>
  </si>
  <si>
    <t>Atividade de orientação no nível de graduação (trabalho de conclusão de curso, estágio, monitoria, iniciação científica, iniciação tecnológica, extensão, PET, PIBIB etc.).</t>
  </si>
  <si>
    <t>aluno</t>
  </si>
  <si>
    <t>I.4</t>
  </si>
  <si>
    <r>
      <t>Atividade de orientação em  nível de pós-graduação </t>
    </r>
    <r>
      <rPr>
        <b/>
        <i/>
        <sz val="11"/>
        <color indexed="8"/>
        <rFont val="Calibri"/>
        <family val="2"/>
      </rPr>
      <t>lato sensu </t>
    </r>
    <r>
      <rPr>
        <b/>
        <sz val="11"/>
        <color indexed="8"/>
        <rFont val="Calibri"/>
        <family val="2"/>
      </rPr>
      <t>(Especialização).</t>
    </r>
  </si>
  <si>
    <t>I.5</t>
  </si>
  <si>
    <r>
      <t>Atividade de orientação em nível de mestrado</t>
    </r>
    <r>
      <rPr>
        <b/>
        <sz val="11"/>
        <color rgb="FF000000"/>
        <rFont val="Calibri"/>
        <family val="2"/>
        <scheme val="minor"/>
      </rPr>
      <t>.</t>
    </r>
  </si>
  <si>
    <t>I.6</t>
  </si>
  <si>
    <r>
      <t>Atividade de orientação em nível de doutorado</t>
    </r>
    <r>
      <rPr>
        <b/>
        <sz val="11"/>
        <color rgb="FF000000"/>
        <rFont val="Calibri"/>
        <family val="2"/>
        <scheme val="minor"/>
      </rPr>
      <t>.</t>
    </r>
  </si>
  <si>
    <t>I.7</t>
  </si>
  <si>
    <t>Atividade de orientação em nível de pós-doutorado.</t>
  </si>
  <si>
    <t>pesquisador</t>
  </si>
  <si>
    <t>I.8</t>
  </si>
  <si>
    <t>Outros indicadores a critério da Unidade: Participação em bancas de trabalho de conclusão de curso de graduação.</t>
  </si>
  <si>
    <t>banca</t>
  </si>
  <si>
    <t>II - ATIVIDADES DE PESQUISA E EXTENSÃO</t>
  </si>
  <si>
    <t>II.1</t>
  </si>
  <si>
    <t>Artigos completos publicados em periódicos indexados.</t>
  </si>
  <si>
    <t>artigo</t>
  </si>
  <si>
    <t>II.2</t>
  </si>
  <si>
    <t>Livros publicados (com corpo editorial).</t>
  </si>
  <si>
    <t>livro</t>
  </si>
  <si>
    <t>II.3</t>
  </si>
  <si>
    <t>Capítulos de livros (com corpo editorial).</t>
  </si>
  <si>
    <t>capítulo</t>
  </si>
  <si>
    <t>II.4</t>
  </si>
  <si>
    <r>
      <t>Registro de patentes, </t>
    </r>
    <r>
      <rPr>
        <b/>
        <i/>
        <sz val="11"/>
        <color indexed="8"/>
        <rFont val="Calibri"/>
        <family val="2"/>
      </rPr>
      <t>softwares</t>
    </r>
    <r>
      <rPr>
        <b/>
        <sz val="11"/>
        <color indexed="8"/>
        <rFont val="Calibri"/>
        <family val="2"/>
      </rPr>
      <t> e assemelhados.</t>
    </r>
  </si>
  <si>
    <t>registro</t>
  </si>
  <si>
    <t>II.5</t>
  </si>
  <si>
    <t>Trabalhos completos publicados em anais de eventos.</t>
  </si>
  <si>
    <t>trabalho</t>
  </si>
  <si>
    <t>II.6</t>
  </si>
  <si>
    <t>Trabalhos resumidos publicados em anais de eventos.</t>
  </si>
  <si>
    <t>resumo</t>
  </si>
  <si>
    <t>II.7</t>
  </si>
  <si>
    <t xml:space="preserve">Produção artística demonstrada publicamente por meios típicos e característicos das áreas  de artes cênicas, artes visuais, cinema, música, performance e afins.
</t>
  </si>
  <si>
    <t>produto</t>
  </si>
  <si>
    <t>II.8</t>
  </si>
  <si>
    <t>Bolsa de produtividade em Pesquisa ou Desenvolvimento Tecnológico e Extensão.</t>
  </si>
  <si>
    <t>bolsa / ano</t>
  </si>
  <si>
    <t>II.9</t>
  </si>
  <si>
    <t>Coordenação de projetos de pesquisa, ensino ou extensão e liderança de grupos de pesquisa.</t>
  </si>
  <si>
    <t>projeto</t>
  </si>
  <si>
    <t>II.10</t>
  </si>
  <si>
    <t>Captação de recursos ou bolsa para pesquisa.</t>
  </si>
  <si>
    <t>montante 100 (cem) vezes o salário mínimo</t>
  </si>
  <si>
    <t>II.11</t>
  </si>
  <si>
    <t>Outros indicadores a critério da Unidade: Participação em atividades de projetos de pesquisa com financiamento.</t>
  </si>
  <si>
    <t>projeto / ano</t>
  </si>
  <si>
    <t>II.12</t>
  </si>
  <si>
    <t>Apresentações, a convite, de palestras e trabalhos em eventos no país.</t>
  </si>
  <si>
    <t>II.13</t>
  </si>
  <si>
    <t>Apresentações, a convite, de palestras e trabalhos em eventos no exterior.</t>
  </si>
  <si>
    <t>II.14</t>
  </si>
  <si>
    <t>Recebimento de comendas e premiações advindas do exercício de atividades acadêmicas.</t>
  </si>
  <si>
    <t>prêmio</t>
  </si>
  <si>
    <t>II.15</t>
  </si>
  <si>
    <t>Organização de cursos e eventos.</t>
  </si>
  <si>
    <t>atividade</t>
  </si>
  <si>
    <t>II.16</t>
  </si>
  <si>
    <t>Participação em atividades editoriais e/ou arbitragem de produção intelectual e/ou artística.</t>
  </si>
  <si>
    <t>II.17</t>
  </si>
  <si>
    <t>Assessoria, consultoria ou participação em órgãos de fomento à pesquisa, ao ensino ou à extensão.</t>
  </si>
  <si>
    <t>II.18</t>
  </si>
  <si>
    <t>Outros indicadores a critério da Unidade: Assessoria, consultoria técnica a órgãos externos.</t>
  </si>
  <si>
    <t>II.19</t>
  </si>
  <si>
    <t>Participação em atividades de extensão demonstradas pelo envolvimento em formulação de políticas públicas.</t>
  </si>
  <si>
    <t>II.20</t>
  </si>
  <si>
    <t>Participação em atividades de extensão demonstradas por iniciativas promotoras de inclusão social.</t>
  </si>
  <si>
    <t>II.21</t>
  </si>
  <si>
    <t>Participação em atividades de extensão demonstradas pela divulgação do conhecimento.</t>
  </si>
  <si>
    <t>II.22</t>
  </si>
  <si>
    <t>Participação em bancas de concurso público.</t>
  </si>
  <si>
    <t>II.23</t>
  </si>
  <si>
    <t>Participação em bancas de mestrado e/ou doutorado.</t>
  </si>
  <si>
    <t>II.24</t>
  </si>
  <si>
    <t>Outros indicadores a critério da Unidade: Participação em bancas de lato sensu.</t>
  </si>
  <si>
    <t>III – GESTÃO ACADÊMICA</t>
  </si>
  <si>
    <t>III.1</t>
  </si>
  <si>
    <t>Exercícios de cargos na administração central.</t>
  </si>
  <si>
    <t>ano</t>
  </si>
  <si>
    <t>III.2</t>
  </si>
  <si>
    <t>Chefia de órgão auxiliar.</t>
  </si>
  <si>
    <t>III.3</t>
  </si>
  <si>
    <t>Participação em órgãos colegiados centrais.</t>
  </si>
  <si>
    <t>III.4</t>
  </si>
  <si>
    <t>Direção de Unidade.</t>
  </si>
  <si>
    <t>III.5</t>
  </si>
  <si>
    <t>Chefia de Departamento ou equivalente.</t>
  </si>
  <si>
    <t>III.6</t>
  </si>
  <si>
    <t>Participação em órgãos colegiados da unidade.</t>
  </si>
  <si>
    <t>III.7</t>
  </si>
  <si>
    <t>Coordenação de cursos de graduação.</t>
  </si>
  <si>
    <t>III.8</t>
  </si>
  <si>
    <t>Coordenação de cursos ou programas de pós-graduação.</t>
  </si>
  <si>
    <t>III.9</t>
  </si>
  <si>
    <t>Coordenação de cursos ou programas de extensão.</t>
  </si>
  <si>
    <t>III.10</t>
  </si>
  <si>
    <t>Cargos de representação institucional de cunho acadêmico (fora da UnB).</t>
  </si>
  <si>
    <t>III.11</t>
  </si>
  <si>
    <t>Coordenação ou membro de núcleo docente estruturante (NDE).</t>
  </si>
  <si>
    <t>III.12</t>
  </si>
  <si>
    <t>Outros indicadores a critério da Unidade: Participação em comissões permanentes da administração central e/ou unidade.</t>
  </si>
  <si>
    <t>III.13</t>
  </si>
  <si>
    <t>Outros indicadores a critério da Unidade: Participação em comissões temporárias da administração central e/ou unidade.</t>
  </si>
  <si>
    <t>MODELO DE PLANILHA DE AVALIAÇÃO</t>
  </si>
  <si>
    <t>Avaliador</t>
  </si>
  <si>
    <t>Avaliação de Desempenho Acadêmico</t>
  </si>
  <si>
    <t>Arguição de Memorial ou de Tese Inédita</t>
  </si>
  <si>
    <t>1º Avaliador</t>
  </si>
  <si>
    <t>2º Avaliador</t>
  </si>
  <si>
    <t>3º Avaliador</t>
  </si>
  <si>
    <t>4º Avaliador</t>
  </si>
  <si>
    <t>Nota Final</t>
  </si>
  <si>
    <t>COMISSÃO EXAMINADORA:</t>
  </si>
  <si>
    <t>NOME: ______________________________             </t>
  </si>
  <si>
    <t>ASSINATURA:_________________________</t>
  </si>
  <si>
    <t>NOME:______________________________               </t>
  </si>
  <si>
    <t>NOME:______________________________                </t>
  </si>
  <si>
    <t>Apreciado pelo Conselho da Unidade em sua  ___ reunião, realizada em ___/____/___</t>
  </si>
  <si>
    <t>Requisitos inerentes ao perfil de Professor Titular da Carreira de Magistério Superior, Classe E, na Universidade de Brasília</t>
  </si>
  <si>
    <t>O candidato deverá demonstrar ser possuidor do perfil de Professor Titular do Magistério Superior na Universidade de Brasília, evidenciando ter participado da construção institucional nos aspectos relacionados ao ensino, à pesquisa e à extensão; gestão acadêmica; e atestar inequívoca liderança acadêmica demonstrada por:</t>
  </si>
  <si>
    <t>I      atividades de ensino e orientação, nos níveis de graduação e/ou mestrado e/ou doutorado e/ou pós-doutorado;</t>
  </si>
  <si>
    <r>
      <t>II     atividades de produção intelectual, demonstradas pela publicação de artigos em periódicos e/ou publicação de livros/capítulos de livros e/ou publicação de trabalhos em anais de eventos e/ou de registros de patentes/</t>
    </r>
    <r>
      <rPr>
        <i/>
        <sz val="14"/>
        <color indexed="8"/>
        <rFont val="Calibri"/>
        <family val="2"/>
      </rPr>
      <t>softwares</t>
    </r>
    <r>
      <rPr>
        <sz val="14"/>
        <color indexed="8"/>
        <rFont val="Calibri"/>
        <family val="2"/>
      </rPr>
      <t> e assemelhados, e/ou produção artística, demonstrada também publicamente por meios típicos e característicos das áreas de artes cênicas, artes visuais, cinema, música, </t>
    </r>
    <r>
      <rPr>
        <i/>
        <sz val="14"/>
        <color indexed="8"/>
        <rFont val="Calibri"/>
        <family val="2"/>
      </rPr>
      <t>performance</t>
    </r>
    <r>
      <rPr>
        <sz val="14"/>
        <color indexed="8"/>
        <rFont val="Calibri"/>
        <family val="2"/>
      </rPr>
      <t> e afins;</t>
    </r>
  </si>
  <si>
    <t>III    atividades de extensão, demonstradas pela participação e organização de eventos e cursos, pelo envolvimento em formulação de políticas públicas, por iniciativas promotoras de inclusão social ou pela divulgação do conhecimento, entre outras atividades;</t>
  </si>
  <si>
    <t>IV    coordenação de projetos de pesquisa, ensino ou extensão e liderança de grupos de pesquisa;</t>
  </si>
  <si>
    <t>V     coordenação de cursos ou programas de graduação ou pós-graduação;</t>
  </si>
  <si>
    <t>VI    participação em bancas de concursos, de mestrado ou de doutorado;</t>
  </si>
  <si>
    <t>VII   organização e/ou participação em eventos de pesquisa, ensino ou extensão;</t>
  </si>
  <si>
    <t>VIII  apresentação, a convite, de palestras ou cursos em eventos acadêmicos;</t>
  </si>
  <si>
    <t>IX     recebimento de comendas e premiações advindas do exercício de atividades acadêmicas;</t>
  </si>
  <si>
    <t>X      participação em atividades editoriais e/ou arbitragem de produção intelectual e/ou artística;</t>
  </si>
  <si>
    <t>XI     assessoria, consultoria ou participação em órgãos de fomento à pesquisa, ao ensino ou à extensão;</t>
  </si>
  <si>
    <t>XII    exercício de cargos na administração central e/ou colegiados centrais e/ou de chefia de unidades/setores e/ou de representação; e</t>
  </si>
  <si>
    <t>XIII   outro indicador, a critério da Unidade Acadêmica.</t>
  </si>
  <si>
    <t>TABELA DE PONTOS DE ATIVIDADES AVALIADAS PARA CLASSE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</si>
</sst>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justify" wrapText="1"/>
    </xf>
    <xf numFmtId="0" fontId="11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top" wrapText="1"/>
    </xf>
    <xf numFmtId="0" fontId="0" fillId="10" borderId="1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horizontal="right" vertical="center"/>
    </xf>
    <xf numFmtId="0" fontId="0" fillId="10" borderId="10" xfId="0" applyFill="1" applyBorder="1" applyAlignment="1">
      <alignment horizontal="right" vertical="center"/>
    </xf>
    <xf numFmtId="0" fontId="12" fillId="10" borderId="13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0" fillId="10" borderId="14" xfId="0" applyFill="1" applyBorder="1" applyAlignment="1">
      <alignment horizontal="right" vertical="center"/>
    </xf>
    <xf numFmtId="0" fontId="0" fillId="10" borderId="11" xfId="0" applyFill="1" applyBorder="1" applyAlignment="1">
      <alignment horizontal="right" vertical="center"/>
    </xf>
    <xf numFmtId="2" fontId="17" fillId="11" borderId="2" xfId="0" applyNumberFormat="1" applyFont="1" applyFill="1" applyBorder="1" applyAlignment="1">
      <alignment horizontal="center" vertical="center"/>
    </xf>
    <xf numFmtId="2" fontId="17" fillId="11" borderId="15" xfId="0" applyNumberFormat="1" applyFont="1" applyFill="1" applyBorder="1" applyAlignment="1">
      <alignment horizontal="center" vertical="center"/>
    </xf>
    <xf numFmtId="2" fontId="17" fillId="11" borderId="3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2" fontId="5" fillId="9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0" fillId="0" borderId="1" xfId="0" applyBorder="1"/>
    <xf numFmtId="2" fontId="16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2" fontId="5" fillId="8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99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selection sqref="A1:Q1"/>
    </sheetView>
  </sheetViews>
  <sheetFormatPr baseColWidth="10" defaultColWidth="54.33203125" defaultRowHeight="15" x14ac:dyDescent="0.2"/>
  <cols>
    <col min="1" max="1" width="4.33203125" customWidth="1"/>
    <col min="2" max="2" width="26" style="28" customWidth="1"/>
    <col min="3" max="3" width="8.5" customWidth="1"/>
    <col min="4" max="4" width="10.5" customWidth="1"/>
    <col min="5" max="5" width="8.33203125" hidden="1" customWidth="1"/>
    <col min="6" max="6" width="12.1640625" hidden="1" customWidth="1"/>
    <col min="7" max="7" width="11.1640625" hidden="1" customWidth="1"/>
    <col min="8" max="8" width="7.33203125" hidden="1" customWidth="1"/>
    <col min="9" max="10" width="8.33203125" hidden="1" customWidth="1"/>
    <col min="11" max="11" width="7.83203125" hidden="1" customWidth="1"/>
    <col min="12" max="12" width="5.33203125" customWidth="1"/>
    <col min="13" max="14" width="6.6640625" customWidth="1"/>
    <col min="15" max="15" width="5.83203125" customWidth="1"/>
    <col min="16" max="16" width="9.5" customWidth="1"/>
    <col min="17" max="17" width="5.33203125" customWidth="1"/>
  </cols>
  <sheetData>
    <row r="1" spans="1:17" ht="14.75" customHeight="1" thickBot="1" x14ac:dyDescent="0.2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17" s="1" customFormat="1" ht="16" thickBot="1" x14ac:dyDescent="0.2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17" ht="48" x14ac:dyDescent="0.2">
      <c r="A3" s="75" t="s">
        <v>1</v>
      </c>
      <c r="B3" s="75"/>
      <c r="C3" s="44" t="s">
        <v>2</v>
      </c>
      <c r="D3" s="44" t="s">
        <v>3</v>
      </c>
      <c r="E3" s="44"/>
      <c r="F3" s="44"/>
      <c r="G3" s="44"/>
      <c r="H3" s="44"/>
      <c r="I3" s="44"/>
      <c r="J3" s="44"/>
      <c r="K3" s="44"/>
      <c r="L3" s="44" t="s">
        <v>4</v>
      </c>
      <c r="M3" s="44" t="s">
        <v>5</v>
      </c>
      <c r="N3" s="44" t="s">
        <v>6</v>
      </c>
      <c r="O3" s="44" t="s">
        <v>7</v>
      </c>
      <c r="P3" s="44" t="s">
        <v>8</v>
      </c>
      <c r="Q3" s="44" t="s">
        <v>9</v>
      </c>
    </row>
    <row r="4" spans="1:17" ht="31.75" customHeight="1" x14ac:dyDescent="0.2">
      <c r="A4" s="43" t="s">
        <v>10</v>
      </c>
      <c r="B4" s="47" t="s">
        <v>11</v>
      </c>
      <c r="C4" s="30">
        <v>0.02</v>
      </c>
      <c r="D4" s="15" t="s">
        <v>12</v>
      </c>
      <c r="E4" s="15"/>
      <c r="F4" s="15">
        <v>20</v>
      </c>
      <c r="G4" s="15">
        <v>32</v>
      </c>
      <c r="H4" s="15">
        <v>48</v>
      </c>
      <c r="I4" s="15">
        <v>22</v>
      </c>
      <c r="J4" s="15">
        <v>32</v>
      </c>
      <c r="K4" s="15">
        <v>10</v>
      </c>
      <c r="L4" s="15">
        <v>0</v>
      </c>
      <c r="M4" s="15">
        <f>L4*C4</f>
        <v>0</v>
      </c>
      <c r="N4" s="81">
        <f>SUM(M4:M5)</f>
        <v>0</v>
      </c>
      <c r="O4" s="81">
        <v>1.4</v>
      </c>
      <c r="P4" s="81">
        <f>IF(N4&gt;O4,O4,N4)</f>
        <v>0</v>
      </c>
      <c r="Q4" s="65">
        <f>SUM(P4:P11)</f>
        <v>0</v>
      </c>
    </row>
    <row r="5" spans="1:17" ht="46.5" customHeight="1" x14ac:dyDescent="0.2">
      <c r="A5" s="43" t="s">
        <v>13</v>
      </c>
      <c r="B5" s="47" t="s">
        <v>14</v>
      </c>
      <c r="C5" s="30">
        <v>0.02</v>
      </c>
      <c r="D5" s="15" t="s">
        <v>12</v>
      </c>
      <c r="E5" s="15">
        <v>24</v>
      </c>
      <c r="F5" s="15"/>
      <c r="G5" s="15">
        <v>4</v>
      </c>
      <c r="H5" s="15">
        <v>4</v>
      </c>
      <c r="I5" s="15"/>
      <c r="J5" s="15"/>
      <c r="K5" s="15">
        <v>4</v>
      </c>
      <c r="L5" s="15">
        <v>0</v>
      </c>
      <c r="M5" s="15">
        <f>L5*C5</f>
        <v>0</v>
      </c>
      <c r="N5" s="81"/>
      <c r="O5" s="81"/>
      <c r="P5" s="81"/>
      <c r="Q5" s="65"/>
    </row>
    <row r="6" spans="1:17" ht="111.75" customHeight="1" x14ac:dyDescent="0.2">
      <c r="A6" s="43" t="s">
        <v>15</v>
      </c>
      <c r="B6" s="48" t="s">
        <v>16</v>
      </c>
      <c r="C6" s="31">
        <v>0.02</v>
      </c>
      <c r="D6" s="16" t="s">
        <v>17</v>
      </c>
      <c r="E6" s="16"/>
      <c r="F6" s="16">
        <v>8</v>
      </c>
      <c r="G6" s="16">
        <v>6</v>
      </c>
      <c r="H6" s="16">
        <v>11</v>
      </c>
      <c r="I6" s="16">
        <v>2</v>
      </c>
      <c r="J6" s="16">
        <v>1</v>
      </c>
      <c r="K6" s="16"/>
      <c r="L6" s="16">
        <v>0</v>
      </c>
      <c r="M6" s="16">
        <f>L6*C6</f>
        <v>0</v>
      </c>
      <c r="N6" s="45">
        <f>SUM(M6:M6)</f>
        <v>0</v>
      </c>
      <c r="O6" s="45">
        <v>0.7</v>
      </c>
      <c r="P6" s="45">
        <f>IF(N6&gt;O6,O6,N6)</f>
        <v>0</v>
      </c>
      <c r="Q6" s="65"/>
    </row>
    <row r="7" spans="1:17" ht="62.25" customHeight="1" x14ac:dyDescent="0.2">
      <c r="A7" s="43" t="s">
        <v>18</v>
      </c>
      <c r="B7" s="49" t="s">
        <v>19</v>
      </c>
      <c r="C7" s="32">
        <v>3.5000000000000003E-2</v>
      </c>
      <c r="D7" s="22" t="s">
        <v>17</v>
      </c>
      <c r="E7" s="22"/>
      <c r="F7" s="22"/>
      <c r="G7" s="22"/>
      <c r="H7" s="22"/>
      <c r="I7" s="22"/>
      <c r="J7" s="22">
        <v>3</v>
      </c>
      <c r="K7" s="22"/>
      <c r="L7" s="22">
        <v>0</v>
      </c>
      <c r="M7" s="22">
        <f t="shared" ref="M7:M11" si="0">L7*C7</f>
        <v>0</v>
      </c>
      <c r="N7" s="82">
        <f>SUM(M7:M10)</f>
        <v>0</v>
      </c>
      <c r="O7" s="82">
        <v>0.7</v>
      </c>
      <c r="P7" s="82">
        <f>IF(N7&gt;O7,O7,N7)</f>
        <v>0</v>
      </c>
      <c r="Q7" s="65"/>
    </row>
    <row r="8" spans="1:17" ht="33" customHeight="1" x14ac:dyDescent="0.2">
      <c r="A8" s="43" t="s">
        <v>20</v>
      </c>
      <c r="B8" s="49" t="s">
        <v>21</v>
      </c>
      <c r="C8" s="32">
        <v>8.7499999999999994E-2</v>
      </c>
      <c r="D8" s="22" t="s">
        <v>17</v>
      </c>
      <c r="E8" s="22">
        <v>2</v>
      </c>
      <c r="F8" s="22"/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0</v>
      </c>
      <c r="M8" s="22">
        <f t="shared" si="0"/>
        <v>0</v>
      </c>
      <c r="N8" s="83"/>
      <c r="O8" s="83"/>
      <c r="P8" s="83"/>
      <c r="Q8" s="65"/>
    </row>
    <row r="9" spans="1:17" ht="34" customHeight="1" x14ac:dyDescent="0.2">
      <c r="A9" s="43" t="s">
        <v>22</v>
      </c>
      <c r="B9" s="49" t="s">
        <v>23</v>
      </c>
      <c r="C9" s="32">
        <v>0.17499999999999999</v>
      </c>
      <c r="D9" s="22" t="s">
        <v>17</v>
      </c>
      <c r="E9" s="22">
        <v>1</v>
      </c>
      <c r="F9" s="22"/>
      <c r="G9" s="22"/>
      <c r="H9" s="22"/>
      <c r="I9" s="22"/>
      <c r="J9" s="22">
        <v>1</v>
      </c>
      <c r="K9" s="22"/>
      <c r="L9" s="22">
        <v>0</v>
      </c>
      <c r="M9" s="22">
        <f>L9*C9</f>
        <v>0</v>
      </c>
      <c r="N9" s="83"/>
      <c r="O9" s="83"/>
      <c r="P9" s="83"/>
      <c r="Q9" s="65"/>
    </row>
    <row r="10" spans="1:17" ht="47.25" customHeight="1" x14ac:dyDescent="0.2">
      <c r="A10" s="43" t="s">
        <v>24</v>
      </c>
      <c r="B10" s="49" t="s">
        <v>25</v>
      </c>
      <c r="C10" s="32">
        <v>0.17499999999999999</v>
      </c>
      <c r="D10" s="22" t="s">
        <v>26</v>
      </c>
      <c r="E10" s="22"/>
      <c r="F10" s="22"/>
      <c r="G10" s="22"/>
      <c r="H10" s="22"/>
      <c r="I10" s="22"/>
      <c r="J10" s="22"/>
      <c r="K10" s="22"/>
      <c r="L10" s="22">
        <v>0</v>
      </c>
      <c r="M10" s="22">
        <f t="shared" si="0"/>
        <v>0</v>
      </c>
      <c r="N10" s="84"/>
      <c r="O10" s="84"/>
      <c r="P10" s="84"/>
      <c r="Q10" s="65"/>
    </row>
    <row r="11" spans="1:17" ht="74.25" customHeight="1" x14ac:dyDescent="0.2">
      <c r="A11" s="43" t="s">
        <v>27</v>
      </c>
      <c r="B11" s="42" t="s">
        <v>28</v>
      </c>
      <c r="C11" s="33">
        <v>0.01</v>
      </c>
      <c r="D11" s="17" t="s">
        <v>29</v>
      </c>
      <c r="E11" s="17"/>
      <c r="F11" s="17">
        <v>2</v>
      </c>
      <c r="G11" s="17">
        <v>3</v>
      </c>
      <c r="H11" s="17">
        <v>4</v>
      </c>
      <c r="I11" s="17">
        <v>5</v>
      </c>
      <c r="J11" s="17"/>
      <c r="K11" s="17"/>
      <c r="L11" s="17">
        <v>0</v>
      </c>
      <c r="M11" s="17">
        <f t="shared" si="0"/>
        <v>0</v>
      </c>
      <c r="N11" s="27">
        <f>M11</f>
        <v>0</v>
      </c>
      <c r="O11" s="27">
        <v>0.2</v>
      </c>
      <c r="P11" s="27">
        <f>N11</f>
        <v>0</v>
      </c>
      <c r="Q11" s="65"/>
    </row>
    <row r="12" spans="1:17" ht="15" customHeight="1" x14ac:dyDescent="0.2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ht="48" x14ac:dyDescent="0.2">
      <c r="A13" s="78" t="s">
        <v>30</v>
      </c>
      <c r="B13" s="78"/>
      <c r="C13" s="29" t="s">
        <v>2</v>
      </c>
      <c r="D13" s="29" t="s">
        <v>3</v>
      </c>
      <c r="E13" s="29"/>
      <c r="F13" s="29"/>
      <c r="G13" s="29"/>
      <c r="H13" s="29"/>
      <c r="I13" s="29"/>
      <c r="J13" s="29"/>
      <c r="K13" s="29"/>
      <c r="L13" s="29" t="s">
        <v>4</v>
      </c>
      <c r="M13" s="29" t="s">
        <v>5</v>
      </c>
      <c r="N13" s="29" t="s">
        <v>6</v>
      </c>
      <c r="O13" s="29" t="s">
        <v>7</v>
      </c>
      <c r="P13" s="29" t="s">
        <v>8</v>
      </c>
      <c r="Q13" s="29" t="s">
        <v>9</v>
      </c>
    </row>
    <row r="14" spans="1:17" ht="46" customHeight="1" x14ac:dyDescent="0.2">
      <c r="A14" s="43" t="s">
        <v>31</v>
      </c>
      <c r="B14" s="47" t="s">
        <v>32</v>
      </c>
      <c r="C14" s="24">
        <v>0.1</v>
      </c>
      <c r="D14" s="13" t="s">
        <v>33</v>
      </c>
      <c r="E14" s="15"/>
      <c r="F14" s="15"/>
      <c r="G14" s="15"/>
      <c r="H14" s="15"/>
      <c r="I14" s="15"/>
      <c r="J14" s="15"/>
      <c r="K14" s="15"/>
      <c r="L14" s="15">
        <v>0</v>
      </c>
      <c r="M14" s="15">
        <f>L14*C14</f>
        <v>0</v>
      </c>
      <c r="N14" s="67">
        <f>SUM(M14:M17)</f>
        <v>0</v>
      </c>
      <c r="O14" s="67">
        <v>1.6</v>
      </c>
      <c r="P14" s="67">
        <f>IF(N14&gt;O14,O14,N14)</f>
        <v>0</v>
      </c>
      <c r="Q14" s="65">
        <f>SUM(P14:P37)</f>
        <v>0</v>
      </c>
    </row>
    <row r="15" spans="1:17" ht="29.25" customHeight="1" x14ac:dyDescent="0.2">
      <c r="A15" s="43" t="s">
        <v>34</v>
      </c>
      <c r="B15" s="47" t="s">
        <v>35</v>
      </c>
      <c r="C15" s="24">
        <v>0.2</v>
      </c>
      <c r="D15" s="13" t="s">
        <v>36</v>
      </c>
      <c r="E15" s="15"/>
      <c r="F15" s="15"/>
      <c r="G15" s="15"/>
      <c r="H15" s="15"/>
      <c r="I15" s="15"/>
      <c r="J15" s="15"/>
      <c r="K15" s="15"/>
      <c r="L15" s="15">
        <v>0</v>
      </c>
      <c r="M15" s="15">
        <f>L15*C15</f>
        <v>0</v>
      </c>
      <c r="N15" s="67"/>
      <c r="O15" s="67"/>
      <c r="P15" s="67"/>
      <c r="Q15" s="65"/>
    </row>
    <row r="16" spans="1:17" ht="29.25" customHeight="1" x14ac:dyDescent="0.2">
      <c r="A16" s="43" t="s">
        <v>37</v>
      </c>
      <c r="B16" s="47" t="s">
        <v>38</v>
      </c>
      <c r="C16" s="24">
        <v>0.05</v>
      </c>
      <c r="D16" s="13" t="s">
        <v>39</v>
      </c>
      <c r="E16" s="15"/>
      <c r="F16" s="15"/>
      <c r="G16" s="15"/>
      <c r="H16" s="15"/>
      <c r="I16" s="15"/>
      <c r="J16" s="15"/>
      <c r="K16" s="15"/>
      <c r="L16" s="15">
        <v>0</v>
      </c>
      <c r="M16" s="15">
        <f t="shared" ref="M16:M37" si="1">L16*C16</f>
        <v>0</v>
      </c>
      <c r="N16" s="67"/>
      <c r="O16" s="67"/>
      <c r="P16" s="67"/>
      <c r="Q16" s="65"/>
    </row>
    <row r="17" spans="1:21" ht="44.25" customHeight="1" x14ac:dyDescent="0.2">
      <c r="A17" s="43" t="s">
        <v>40</v>
      </c>
      <c r="B17" s="47" t="s">
        <v>41</v>
      </c>
      <c r="C17" s="24">
        <v>0.32</v>
      </c>
      <c r="D17" s="13" t="s">
        <v>42</v>
      </c>
      <c r="E17" s="15"/>
      <c r="F17" s="15"/>
      <c r="G17" s="15"/>
      <c r="H17" s="15"/>
      <c r="I17" s="15"/>
      <c r="J17" s="15"/>
      <c r="K17" s="15"/>
      <c r="L17" s="15">
        <v>0</v>
      </c>
      <c r="M17" s="15">
        <f t="shared" si="1"/>
        <v>0</v>
      </c>
      <c r="N17" s="67"/>
      <c r="O17" s="67"/>
      <c r="P17" s="67"/>
      <c r="Q17" s="65"/>
    </row>
    <row r="18" spans="1:21" ht="46.75" customHeight="1" x14ac:dyDescent="0.2">
      <c r="A18" s="43" t="s">
        <v>43</v>
      </c>
      <c r="B18" s="48" t="s">
        <v>44</v>
      </c>
      <c r="C18" s="23">
        <v>1.4999999999999999E-2</v>
      </c>
      <c r="D18" s="12" t="s">
        <v>45</v>
      </c>
      <c r="E18" s="16"/>
      <c r="F18" s="16"/>
      <c r="G18" s="16"/>
      <c r="H18" s="16"/>
      <c r="I18" s="16"/>
      <c r="J18" s="16"/>
      <c r="K18" s="16"/>
      <c r="L18" s="16">
        <v>0</v>
      </c>
      <c r="M18" s="16">
        <f t="shared" si="1"/>
        <v>0</v>
      </c>
      <c r="N18" s="63">
        <f>SUM(M18:M20)</f>
        <v>0</v>
      </c>
      <c r="O18" s="63">
        <v>0.6</v>
      </c>
      <c r="P18" s="63">
        <f>IF(N18&gt;O18,O18,N18)</f>
        <v>0</v>
      </c>
      <c r="Q18" s="65"/>
    </row>
    <row r="19" spans="1:21" ht="47.75" customHeight="1" x14ac:dyDescent="0.2">
      <c r="A19" s="43" t="s">
        <v>46</v>
      </c>
      <c r="B19" s="48" t="s">
        <v>47</v>
      </c>
      <c r="C19" s="23">
        <v>5.0000000000000001E-3</v>
      </c>
      <c r="D19" s="12" t="s">
        <v>48</v>
      </c>
      <c r="E19" s="16"/>
      <c r="F19" s="16"/>
      <c r="G19" s="16"/>
      <c r="H19" s="16"/>
      <c r="I19" s="16"/>
      <c r="J19" s="16"/>
      <c r="K19" s="16"/>
      <c r="L19" s="16">
        <v>0</v>
      </c>
      <c r="M19" s="16">
        <f t="shared" si="1"/>
        <v>0</v>
      </c>
      <c r="N19" s="63"/>
      <c r="O19" s="63"/>
      <c r="P19" s="63"/>
      <c r="Q19" s="65"/>
    </row>
    <row r="20" spans="1:21" ht="130.5" customHeight="1" x14ac:dyDescent="0.2">
      <c r="A20" s="43" t="s">
        <v>49</v>
      </c>
      <c r="B20" s="48" t="s">
        <v>50</v>
      </c>
      <c r="C20" s="23">
        <v>5.0000000000000001E-3</v>
      </c>
      <c r="D20" s="12" t="s">
        <v>51</v>
      </c>
      <c r="E20" s="16"/>
      <c r="F20" s="16"/>
      <c r="G20" s="16"/>
      <c r="H20" s="16"/>
      <c r="I20" s="16"/>
      <c r="J20" s="16"/>
      <c r="K20" s="16"/>
      <c r="L20" s="16">
        <v>0</v>
      </c>
      <c r="M20" s="16">
        <f t="shared" si="1"/>
        <v>0</v>
      </c>
      <c r="N20" s="63"/>
      <c r="O20" s="63"/>
      <c r="P20" s="63"/>
      <c r="Q20" s="65"/>
    </row>
    <row r="21" spans="1:21" ht="64.5" customHeight="1" x14ac:dyDescent="0.2">
      <c r="A21" s="43" t="s">
        <v>52</v>
      </c>
      <c r="B21" s="46" t="s">
        <v>53</v>
      </c>
      <c r="C21" s="25">
        <v>0.05</v>
      </c>
      <c r="D21" s="11" t="s">
        <v>54</v>
      </c>
      <c r="E21" s="17"/>
      <c r="F21" s="17"/>
      <c r="G21" s="17"/>
      <c r="H21" s="17"/>
      <c r="I21" s="17"/>
      <c r="J21" s="17"/>
      <c r="K21" s="17"/>
      <c r="L21" s="17">
        <v>0</v>
      </c>
      <c r="M21" s="17">
        <f t="shared" si="1"/>
        <v>0</v>
      </c>
      <c r="N21" s="64">
        <f>SUM(M21:M24)</f>
        <v>0</v>
      </c>
      <c r="O21" s="64">
        <v>0.6</v>
      </c>
      <c r="P21" s="64">
        <f>IF(N21&gt;O21,O21,N21)</f>
        <v>0</v>
      </c>
      <c r="Q21" s="65"/>
      <c r="U21" s="10"/>
    </row>
    <row r="22" spans="1:21" ht="61.5" customHeight="1" x14ac:dyDescent="0.2">
      <c r="A22" s="43" t="s">
        <v>55</v>
      </c>
      <c r="B22" s="46" t="s">
        <v>56</v>
      </c>
      <c r="C22" s="25">
        <v>0.1</v>
      </c>
      <c r="D22" s="11" t="s">
        <v>57</v>
      </c>
      <c r="E22" s="17"/>
      <c r="F22" s="17"/>
      <c r="G22" s="17">
        <v>1</v>
      </c>
      <c r="H22" s="17">
        <v>1</v>
      </c>
      <c r="I22" s="17">
        <v>2</v>
      </c>
      <c r="J22" s="17">
        <v>2</v>
      </c>
      <c r="K22" s="17">
        <v>1</v>
      </c>
      <c r="L22" s="17">
        <v>0</v>
      </c>
      <c r="M22" s="17">
        <f t="shared" si="1"/>
        <v>0</v>
      </c>
      <c r="N22" s="64"/>
      <c r="O22" s="64"/>
      <c r="P22" s="64"/>
      <c r="Q22" s="65"/>
    </row>
    <row r="23" spans="1:21" ht="84" customHeight="1" x14ac:dyDescent="0.2">
      <c r="A23" s="43" t="s">
        <v>58</v>
      </c>
      <c r="B23" s="46" t="s">
        <v>59</v>
      </c>
      <c r="C23" s="25">
        <v>0.05</v>
      </c>
      <c r="D23" s="11" t="s">
        <v>60</v>
      </c>
      <c r="E23" s="17"/>
      <c r="F23" s="17"/>
      <c r="G23" s="17" t="e">
        <f>1800000/D23</f>
        <v>#VALUE!</v>
      </c>
      <c r="H23" s="17" t="e">
        <f>500000/D23</f>
        <v>#VALUE!</v>
      </c>
      <c r="I23" s="17"/>
      <c r="J23" s="17"/>
      <c r="K23" s="17" t="e">
        <f>1900000/D23</f>
        <v>#VALUE!</v>
      </c>
      <c r="L23" s="17">
        <v>0</v>
      </c>
      <c r="M23" s="17">
        <f t="shared" ref="M23" si="2">L23*C23</f>
        <v>0</v>
      </c>
      <c r="N23" s="64"/>
      <c r="O23" s="64"/>
      <c r="P23" s="64"/>
      <c r="Q23" s="65"/>
    </row>
    <row r="24" spans="1:21" ht="90" customHeight="1" x14ac:dyDescent="0.2">
      <c r="A24" s="43" t="s">
        <v>61</v>
      </c>
      <c r="B24" s="46" t="s">
        <v>62</v>
      </c>
      <c r="C24" s="25">
        <v>0.04</v>
      </c>
      <c r="D24" s="11" t="s">
        <v>63</v>
      </c>
      <c r="E24" s="17"/>
      <c r="F24" s="17"/>
      <c r="G24" s="17" t="e">
        <f>1800000/D24</f>
        <v>#VALUE!</v>
      </c>
      <c r="H24" s="17" t="e">
        <f>500000/D24</f>
        <v>#VALUE!</v>
      </c>
      <c r="I24" s="17"/>
      <c r="J24" s="17"/>
      <c r="K24" s="17" t="e">
        <f>1900000/D24</f>
        <v>#VALUE!</v>
      </c>
      <c r="L24" s="17">
        <v>0</v>
      </c>
      <c r="M24" s="17">
        <f t="shared" si="1"/>
        <v>0</v>
      </c>
      <c r="N24" s="64"/>
      <c r="O24" s="64"/>
      <c r="P24" s="64"/>
      <c r="Q24" s="65"/>
    </row>
    <row r="25" spans="1:21" ht="46.75" customHeight="1" x14ac:dyDescent="0.2">
      <c r="A25" s="43" t="s">
        <v>64</v>
      </c>
      <c r="B25" s="50" t="s">
        <v>65</v>
      </c>
      <c r="C25" s="34">
        <v>0.02</v>
      </c>
      <c r="D25" s="35" t="s">
        <v>45</v>
      </c>
      <c r="E25" s="18">
        <v>4</v>
      </c>
      <c r="F25" s="18">
        <v>2</v>
      </c>
      <c r="G25" s="18">
        <v>4</v>
      </c>
      <c r="H25" s="18">
        <v>2</v>
      </c>
      <c r="I25" s="18">
        <v>2</v>
      </c>
      <c r="J25" s="18">
        <v>3</v>
      </c>
      <c r="K25" s="18"/>
      <c r="L25" s="18">
        <v>0</v>
      </c>
      <c r="M25" s="18">
        <f t="shared" si="1"/>
        <v>0</v>
      </c>
      <c r="N25" s="77">
        <f>SUM(M25:M27)</f>
        <v>0</v>
      </c>
      <c r="O25" s="77">
        <v>0.2</v>
      </c>
      <c r="P25" s="77">
        <f>IF(N25&gt;O25,O25,N25)</f>
        <v>0</v>
      </c>
      <c r="Q25" s="65"/>
    </row>
    <row r="26" spans="1:21" ht="46" customHeight="1" x14ac:dyDescent="0.2">
      <c r="A26" s="43" t="s">
        <v>66</v>
      </c>
      <c r="B26" s="50" t="s">
        <v>67</v>
      </c>
      <c r="C26" s="34">
        <v>0.04</v>
      </c>
      <c r="D26" s="35" t="s">
        <v>45</v>
      </c>
      <c r="E26" s="18"/>
      <c r="F26" s="18"/>
      <c r="G26" s="18"/>
      <c r="H26" s="18">
        <v>1</v>
      </c>
      <c r="I26" s="18">
        <v>3</v>
      </c>
      <c r="J26" s="18">
        <v>1</v>
      </c>
      <c r="K26" s="18"/>
      <c r="L26" s="18">
        <v>0</v>
      </c>
      <c r="M26" s="18">
        <f t="shared" si="1"/>
        <v>0</v>
      </c>
      <c r="N26" s="77"/>
      <c r="O26" s="77"/>
      <c r="P26" s="77"/>
      <c r="Q26" s="65"/>
    </row>
    <row r="27" spans="1:21" ht="61" customHeight="1" x14ac:dyDescent="0.2">
      <c r="A27" s="43" t="s">
        <v>68</v>
      </c>
      <c r="B27" s="50" t="s">
        <v>69</v>
      </c>
      <c r="C27" s="34">
        <v>0.05</v>
      </c>
      <c r="D27" s="35" t="s">
        <v>70</v>
      </c>
      <c r="E27" s="18"/>
      <c r="F27" s="18"/>
      <c r="G27" s="18"/>
      <c r="H27" s="18"/>
      <c r="I27" s="18"/>
      <c r="J27" s="18"/>
      <c r="K27" s="18"/>
      <c r="L27" s="18">
        <v>0</v>
      </c>
      <c r="M27" s="18">
        <f t="shared" si="1"/>
        <v>0</v>
      </c>
      <c r="N27" s="77"/>
      <c r="O27" s="77"/>
      <c r="P27" s="77"/>
      <c r="Q27" s="65"/>
    </row>
    <row r="28" spans="1:21" ht="28.75" customHeight="1" x14ac:dyDescent="0.2">
      <c r="A28" s="43" t="s">
        <v>71</v>
      </c>
      <c r="B28" s="51" t="s">
        <v>72</v>
      </c>
      <c r="C28" s="36">
        <v>0.1</v>
      </c>
      <c r="D28" s="37" t="s">
        <v>73</v>
      </c>
      <c r="E28" s="19">
        <v>3</v>
      </c>
      <c r="F28" s="19">
        <v>2</v>
      </c>
      <c r="G28" s="19">
        <v>1</v>
      </c>
      <c r="H28" s="19"/>
      <c r="I28" s="19">
        <v>1</v>
      </c>
      <c r="J28" s="19"/>
      <c r="K28" s="19"/>
      <c r="L28" s="19">
        <v>0</v>
      </c>
      <c r="M28" s="19">
        <f t="shared" si="1"/>
        <v>0</v>
      </c>
      <c r="N28" s="79">
        <f>SUM(M28:M31)</f>
        <v>0</v>
      </c>
      <c r="O28" s="79">
        <v>0.2</v>
      </c>
      <c r="P28" s="79">
        <f>IF(N28&gt;O28,O28,N28)</f>
        <v>0</v>
      </c>
      <c r="Q28" s="65"/>
    </row>
    <row r="29" spans="1:21" ht="59.75" customHeight="1" x14ac:dyDescent="0.2">
      <c r="A29" s="43" t="s">
        <v>74</v>
      </c>
      <c r="B29" s="51" t="s">
        <v>75</v>
      </c>
      <c r="C29" s="36">
        <v>0.01</v>
      </c>
      <c r="D29" s="37" t="s">
        <v>73</v>
      </c>
      <c r="E29" s="19"/>
      <c r="F29" s="19"/>
      <c r="G29" s="19"/>
      <c r="H29" s="19">
        <v>2</v>
      </c>
      <c r="I29" s="19">
        <v>3</v>
      </c>
      <c r="J29" s="19">
        <v>3</v>
      </c>
      <c r="K29" s="19">
        <v>1</v>
      </c>
      <c r="L29" s="19">
        <v>0</v>
      </c>
      <c r="M29" s="19">
        <f t="shared" si="1"/>
        <v>0</v>
      </c>
      <c r="N29" s="79"/>
      <c r="O29" s="79"/>
      <c r="P29" s="79"/>
      <c r="Q29" s="65"/>
    </row>
    <row r="30" spans="1:21" ht="59.75" customHeight="1" x14ac:dyDescent="0.2">
      <c r="A30" s="43" t="s">
        <v>76</v>
      </c>
      <c r="B30" s="51" t="s">
        <v>77</v>
      </c>
      <c r="C30" s="36">
        <v>0.02</v>
      </c>
      <c r="D30" s="37" t="s">
        <v>73</v>
      </c>
      <c r="E30" s="19"/>
      <c r="F30" s="19">
        <v>1</v>
      </c>
      <c r="G30" s="19">
        <v>1</v>
      </c>
      <c r="H30" s="19"/>
      <c r="I30" s="19"/>
      <c r="J30" s="19"/>
      <c r="K30" s="19">
        <v>1</v>
      </c>
      <c r="L30" s="19">
        <v>0</v>
      </c>
      <c r="M30" s="19">
        <f t="shared" ref="M30" si="3">L30*C30</f>
        <v>0</v>
      </c>
      <c r="N30" s="79"/>
      <c r="O30" s="79"/>
      <c r="P30" s="79"/>
      <c r="Q30" s="65"/>
    </row>
    <row r="31" spans="1:21" ht="64.5" customHeight="1" x14ac:dyDescent="0.2">
      <c r="A31" s="43" t="s">
        <v>78</v>
      </c>
      <c r="B31" s="51" t="s">
        <v>79</v>
      </c>
      <c r="C31" s="36">
        <v>0.02</v>
      </c>
      <c r="D31" s="37" t="s">
        <v>73</v>
      </c>
      <c r="E31" s="19"/>
      <c r="F31" s="19">
        <v>1</v>
      </c>
      <c r="G31" s="19">
        <v>1</v>
      </c>
      <c r="H31" s="19"/>
      <c r="I31" s="19"/>
      <c r="J31" s="19"/>
      <c r="K31" s="19">
        <v>1</v>
      </c>
      <c r="L31" s="19">
        <v>0</v>
      </c>
      <c r="M31" s="19">
        <f t="shared" si="1"/>
        <v>0</v>
      </c>
      <c r="N31" s="79"/>
      <c r="O31" s="79"/>
      <c r="P31" s="79"/>
      <c r="Q31" s="65"/>
    </row>
    <row r="32" spans="1:21" ht="91.75" customHeight="1" x14ac:dyDescent="0.2">
      <c r="A32" s="43" t="s">
        <v>80</v>
      </c>
      <c r="B32" s="52" t="s">
        <v>81</v>
      </c>
      <c r="C32" s="38">
        <v>0.05</v>
      </c>
      <c r="D32" s="39" t="s">
        <v>73</v>
      </c>
      <c r="E32" s="20"/>
      <c r="F32" s="20"/>
      <c r="G32" s="20"/>
      <c r="H32" s="20"/>
      <c r="I32" s="20"/>
      <c r="J32" s="20"/>
      <c r="K32" s="20"/>
      <c r="L32" s="20">
        <v>0</v>
      </c>
      <c r="M32" s="20">
        <f t="shared" si="1"/>
        <v>0</v>
      </c>
      <c r="N32" s="74">
        <f>SUM(M32:M34)</f>
        <v>0</v>
      </c>
      <c r="O32" s="74">
        <v>0.4</v>
      </c>
      <c r="P32" s="74">
        <f>IF(N32&gt;O32,O32,N32)</f>
        <v>0</v>
      </c>
      <c r="Q32" s="65"/>
    </row>
    <row r="33" spans="1:17" ht="75.5" customHeight="1" x14ac:dyDescent="0.2">
      <c r="A33" s="43" t="s">
        <v>82</v>
      </c>
      <c r="B33" s="52" t="s">
        <v>83</v>
      </c>
      <c r="C33" s="38">
        <v>0.05</v>
      </c>
      <c r="D33" s="39" t="s">
        <v>73</v>
      </c>
      <c r="E33" s="20"/>
      <c r="F33" s="20"/>
      <c r="G33" s="20"/>
      <c r="H33" s="20"/>
      <c r="I33" s="20"/>
      <c r="J33" s="20"/>
      <c r="K33" s="20"/>
      <c r="L33" s="20">
        <v>0</v>
      </c>
      <c r="M33" s="20">
        <f t="shared" si="1"/>
        <v>0</v>
      </c>
      <c r="N33" s="74"/>
      <c r="O33" s="74"/>
      <c r="P33" s="74"/>
      <c r="Q33" s="65"/>
    </row>
    <row r="34" spans="1:17" ht="75" customHeight="1" x14ac:dyDescent="0.2">
      <c r="A34" s="43" t="s">
        <v>84</v>
      </c>
      <c r="B34" s="52" t="s">
        <v>85</v>
      </c>
      <c r="C34" s="38">
        <v>0.05</v>
      </c>
      <c r="D34" s="39" t="s">
        <v>73</v>
      </c>
      <c r="E34" s="20"/>
      <c r="F34" s="20"/>
      <c r="G34" s="20">
        <v>3</v>
      </c>
      <c r="H34" s="20"/>
      <c r="I34" s="20"/>
      <c r="J34" s="20"/>
      <c r="K34" s="20"/>
      <c r="L34" s="20">
        <v>0</v>
      </c>
      <c r="M34" s="20">
        <f t="shared" si="1"/>
        <v>0</v>
      </c>
      <c r="N34" s="74"/>
      <c r="O34" s="74"/>
      <c r="P34" s="74"/>
      <c r="Q34" s="65"/>
    </row>
    <row r="35" spans="1:17" ht="32.75" customHeight="1" x14ac:dyDescent="0.2">
      <c r="A35" s="43" t="s">
        <v>86</v>
      </c>
      <c r="B35" s="53" t="s">
        <v>87</v>
      </c>
      <c r="C35" s="40">
        <v>0.04</v>
      </c>
      <c r="D35" s="41" t="s">
        <v>29</v>
      </c>
      <c r="E35" s="21"/>
      <c r="F35" s="21">
        <v>3</v>
      </c>
      <c r="G35" s="21"/>
      <c r="H35" s="21">
        <v>1</v>
      </c>
      <c r="I35" s="21"/>
      <c r="J35" s="21"/>
      <c r="K35" s="21">
        <v>1</v>
      </c>
      <c r="L35" s="21">
        <v>0</v>
      </c>
      <c r="M35" s="21">
        <f t="shared" si="1"/>
        <v>0</v>
      </c>
      <c r="N35" s="80">
        <f>SUM(M35:M37)</f>
        <v>0</v>
      </c>
      <c r="O35" s="80">
        <v>0.4</v>
      </c>
      <c r="P35" s="80">
        <f>IF(N35&gt;O35,O35,N35)</f>
        <v>0</v>
      </c>
      <c r="Q35" s="65"/>
    </row>
    <row r="36" spans="1:17" ht="44.25" customHeight="1" x14ac:dyDescent="0.2">
      <c r="A36" s="43" t="s">
        <v>88</v>
      </c>
      <c r="B36" s="53" t="s">
        <v>89</v>
      </c>
      <c r="C36" s="40">
        <v>0.02</v>
      </c>
      <c r="D36" s="41" t="s">
        <v>29</v>
      </c>
      <c r="E36" s="21">
        <v>1</v>
      </c>
      <c r="F36" s="21"/>
      <c r="G36" s="21">
        <v>1</v>
      </c>
      <c r="H36" s="21">
        <v>2</v>
      </c>
      <c r="I36" s="21"/>
      <c r="J36" s="21"/>
      <c r="K36" s="21">
        <v>1</v>
      </c>
      <c r="L36" s="21">
        <v>0</v>
      </c>
      <c r="M36" s="21">
        <f t="shared" ref="M36" si="4">L36*C36</f>
        <v>0</v>
      </c>
      <c r="N36" s="80"/>
      <c r="O36" s="80"/>
      <c r="P36" s="80"/>
      <c r="Q36" s="65"/>
    </row>
    <row r="37" spans="1:17" ht="59.25" customHeight="1" x14ac:dyDescent="0.2">
      <c r="A37" s="43" t="s">
        <v>90</v>
      </c>
      <c r="B37" s="53" t="s">
        <v>91</v>
      </c>
      <c r="C37" s="40">
        <v>5.0000000000000001E-3</v>
      </c>
      <c r="D37" s="41" t="s">
        <v>29</v>
      </c>
      <c r="E37" s="21">
        <v>1</v>
      </c>
      <c r="F37" s="21"/>
      <c r="G37" s="21">
        <v>1</v>
      </c>
      <c r="H37" s="21">
        <v>2</v>
      </c>
      <c r="I37" s="21"/>
      <c r="J37" s="21"/>
      <c r="K37" s="21">
        <v>1</v>
      </c>
      <c r="L37" s="21">
        <v>0</v>
      </c>
      <c r="M37" s="21">
        <f t="shared" si="1"/>
        <v>0</v>
      </c>
      <c r="N37" s="80"/>
      <c r="O37" s="80"/>
      <c r="P37" s="80"/>
      <c r="Q37" s="65"/>
    </row>
    <row r="38" spans="1:17" ht="14.75" customHeight="1" x14ac:dyDescent="0.2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  <row r="39" spans="1:17" ht="48" x14ac:dyDescent="0.2">
      <c r="A39" s="78" t="s">
        <v>92</v>
      </c>
      <c r="B39" s="78"/>
      <c r="C39" s="29" t="s">
        <v>2</v>
      </c>
      <c r="D39" s="29" t="s">
        <v>3</v>
      </c>
      <c r="E39" s="29"/>
      <c r="F39" s="29"/>
      <c r="G39" s="29"/>
      <c r="H39" s="29"/>
      <c r="I39" s="29"/>
      <c r="J39" s="29"/>
      <c r="K39" s="29"/>
      <c r="L39" s="29" t="s">
        <v>4</v>
      </c>
      <c r="M39" s="29" t="s">
        <v>5</v>
      </c>
      <c r="N39" s="29" t="s">
        <v>6</v>
      </c>
      <c r="O39" s="29" t="s">
        <v>7</v>
      </c>
      <c r="P39" s="29" t="s">
        <v>8</v>
      </c>
      <c r="Q39" s="29" t="s">
        <v>9</v>
      </c>
    </row>
    <row r="40" spans="1:17" ht="28" customHeight="1" x14ac:dyDescent="0.2">
      <c r="A40" s="43" t="s">
        <v>93</v>
      </c>
      <c r="B40" s="47" t="s">
        <v>94</v>
      </c>
      <c r="C40" s="24">
        <v>0.1875</v>
      </c>
      <c r="D40" s="13" t="s">
        <v>95</v>
      </c>
      <c r="E40" s="15"/>
      <c r="F40" s="15"/>
      <c r="G40" s="15"/>
      <c r="H40" s="15"/>
      <c r="I40" s="15"/>
      <c r="J40" s="15"/>
      <c r="K40" s="15"/>
      <c r="L40" s="15">
        <v>0</v>
      </c>
      <c r="M40" s="15">
        <f>L40*C40</f>
        <v>0</v>
      </c>
      <c r="N40" s="67">
        <f>SUM(M40:M42)</f>
        <v>0</v>
      </c>
      <c r="O40" s="67">
        <v>0.75</v>
      </c>
      <c r="P40" s="67">
        <f>IF(N40&gt;O40,O40,N40)</f>
        <v>0</v>
      </c>
      <c r="Q40" s="65">
        <f>SUM(P40:P52)</f>
        <v>0</v>
      </c>
    </row>
    <row r="41" spans="1:17" ht="16.75" customHeight="1" x14ac:dyDescent="0.2">
      <c r="A41" s="43" t="s">
        <v>96</v>
      </c>
      <c r="B41" s="47" t="s">
        <v>97</v>
      </c>
      <c r="C41" s="24">
        <v>0.125</v>
      </c>
      <c r="D41" s="13" t="s">
        <v>95</v>
      </c>
      <c r="E41" s="15"/>
      <c r="F41" s="15"/>
      <c r="G41" s="15"/>
      <c r="H41" s="15"/>
      <c r="I41" s="15"/>
      <c r="J41" s="15"/>
      <c r="K41" s="15"/>
      <c r="L41" s="15">
        <v>0</v>
      </c>
      <c r="M41" s="15">
        <f t="shared" ref="M41:M52" si="5">L41*C41</f>
        <v>0</v>
      </c>
      <c r="N41" s="67"/>
      <c r="O41" s="67"/>
      <c r="P41" s="67"/>
      <c r="Q41" s="65"/>
    </row>
    <row r="42" spans="1:17" ht="32.75" customHeight="1" x14ac:dyDescent="0.2">
      <c r="A42" s="43" t="s">
        <v>98</v>
      </c>
      <c r="B42" s="47" t="s">
        <v>99</v>
      </c>
      <c r="C42" s="24">
        <v>0.125</v>
      </c>
      <c r="D42" s="13" t="s">
        <v>95</v>
      </c>
      <c r="E42" s="15"/>
      <c r="F42" s="15"/>
      <c r="G42" s="15"/>
      <c r="H42" s="15">
        <v>2</v>
      </c>
      <c r="I42" s="15">
        <v>3</v>
      </c>
      <c r="J42" s="15">
        <v>2</v>
      </c>
      <c r="K42" s="15"/>
      <c r="L42" s="15">
        <v>0</v>
      </c>
      <c r="M42" s="15">
        <f t="shared" si="5"/>
        <v>0</v>
      </c>
      <c r="N42" s="67"/>
      <c r="O42" s="67"/>
      <c r="P42" s="67"/>
      <c r="Q42" s="65"/>
    </row>
    <row r="43" spans="1:17" ht="15.5" customHeight="1" x14ac:dyDescent="0.2">
      <c r="A43" s="43" t="s">
        <v>100</v>
      </c>
      <c r="B43" s="48" t="s">
        <v>101</v>
      </c>
      <c r="C43" s="23">
        <v>0.1875</v>
      </c>
      <c r="D43" s="12" t="s">
        <v>95</v>
      </c>
      <c r="E43" s="16"/>
      <c r="F43" s="16"/>
      <c r="G43" s="16"/>
      <c r="H43" s="16"/>
      <c r="I43" s="16"/>
      <c r="J43" s="16"/>
      <c r="K43" s="16"/>
      <c r="L43" s="16">
        <v>0</v>
      </c>
      <c r="M43" s="16">
        <f t="shared" si="5"/>
        <v>0</v>
      </c>
      <c r="N43" s="63">
        <f>SUM(M43:M45)</f>
        <v>0</v>
      </c>
      <c r="O43" s="63">
        <v>0.75</v>
      </c>
      <c r="P43" s="63">
        <f>IF(N43&gt;O43,O43,N43)</f>
        <v>0</v>
      </c>
      <c r="Q43" s="65"/>
    </row>
    <row r="44" spans="1:17" ht="32.75" customHeight="1" x14ac:dyDescent="0.2">
      <c r="A44" s="43" t="s">
        <v>102</v>
      </c>
      <c r="B44" s="48" t="s">
        <v>103</v>
      </c>
      <c r="C44" s="23">
        <v>0.1875</v>
      </c>
      <c r="D44" s="12" t="s">
        <v>95</v>
      </c>
      <c r="E44" s="16"/>
      <c r="F44" s="16">
        <v>2</v>
      </c>
      <c r="G44" s="16">
        <v>3</v>
      </c>
      <c r="H44" s="16">
        <v>2</v>
      </c>
      <c r="I44" s="16">
        <v>1</v>
      </c>
      <c r="J44" s="16"/>
      <c r="K44" s="16"/>
      <c r="L44" s="16">
        <v>0</v>
      </c>
      <c r="M44" s="16">
        <f t="shared" si="5"/>
        <v>0</v>
      </c>
      <c r="N44" s="63"/>
      <c r="O44" s="63"/>
      <c r="P44" s="63"/>
      <c r="Q44" s="65"/>
    </row>
    <row r="45" spans="1:17" ht="30.5" customHeight="1" x14ac:dyDescent="0.2">
      <c r="A45" s="43" t="s">
        <v>104</v>
      </c>
      <c r="B45" s="48" t="s">
        <v>105</v>
      </c>
      <c r="C45" s="23">
        <v>0.125</v>
      </c>
      <c r="D45" s="12" t="s">
        <v>95</v>
      </c>
      <c r="E45" s="16"/>
      <c r="F45" s="16"/>
      <c r="G45" s="16"/>
      <c r="H45" s="16"/>
      <c r="I45" s="16"/>
      <c r="J45" s="16"/>
      <c r="K45" s="16"/>
      <c r="L45" s="16">
        <v>0</v>
      </c>
      <c r="M45" s="16">
        <f t="shared" si="5"/>
        <v>0</v>
      </c>
      <c r="N45" s="63"/>
      <c r="O45" s="63"/>
      <c r="P45" s="63"/>
      <c r="Q45" s="65"/>
    </row>
    <row r="46" spans="1:17" ht="31.5" customHeight="1" x14ac:dyDescent="0.2">
      <c r="A46" s="43" t="s">
        <v>106</v>
      </c>
      <c r="B46" s="46" t="s">
        <v>107</v>
      </c>
      <c r="C46" s="25">
        <v>0.1875</v>
      </c>
      <c r="D46" s="11" t="s">
        <v>95</v>
      </c>
      <c r="E46" s="17"/>
      <c r="F46" s="17">
        <v>1</v>
      </c>
      <c r="G46" s="17">
        <v>1</v>
      </c>
      <c r="H46" s="17"/>
      <c r="I46" s="17"/>
      <c r="J46" s="17"/>
      <c r="K46" s="17"/>
      <c r="L46" s="17">
        <v>0</v>
      </c>
      <c r="M46" s="17">
        <f t="shared" si="5"/>
        <v>0</v>
      </c>
      <c r="N46" s="64">
        <f>SUM(M46:M49)</f>
        <v>0</v>
      </c>
      <c r="O46" s="64">
        <v>0.75</v>
      </c>
      <c r="P46" s="64">
        <f>IF(N46&gt;O46,O46,N46)</f>
        <v>0</v>
      </c>
      <c r="Q46" s="65"/>
    </row>
    <row r="47" spans="1:17" ht="47.75" customHeight="1" x14ac:dyDescent="0.2">
      <c r="A47" s="43" t="s">
        <v>108</v>
      </c>
      <c r="B47" s="46" t="s">
        <v>109</v>
      </c>
      <c r="C47" s="25">
        <v>0.1875</v>
      </c>
      <c r="D47" s="11" t="s">
        <v>95</v>
      </c>
      <c r="E47" s="17"/>
      <c r="F47" s="17"/>
      <c r="G47" s="17"/>
      <c r="H47" s="17"/>
      <c r="I47" s="17"/>
      <c r="J47" s="17"/>
      <c r="K47" s="17"/>
      <c r="L47" s="17">
        <v>0</v>
      </c>
      <c r="M47" s="17">
        <f t="shared" si="5"/>
        <v>0</v>
      </c>
      <c r="N47" s="64"/>
      <c r="O47" s="64"/>
      <c r="P47" s="64"/>
      <c r="Q47" s="65"/>
    </row>
    <row r="48" spans="1:17" ht="45.5" customHeight="1" x14ac:dyDescent="0.2">
      <c r="A48" s="43" t="s">
        <v>110</v>
      </c>
      <c r="B48" s="46" t="s">
        <v>111</v>
      </c>
      <c r="C48" s="25">
        <v>0.1875</v>
      </c>
      <c r="D48" s="11" t="s">
        <v>95</v>
      </c>
      <c r="E48" s="17"/>
      <c r="F48" s="17"/>
      <c r="G48" s="17"/>
      <c r="H48" s="17"/>
      <c r="I48" s="17"/>
      <c r="J48" s="17"/>
      <c r="K48" s="17"/>
      <c r="L48" s="17">
        <v>0</v>
      </c>
      <c r="M48" s="17">
        <f t="shared" si="5"/>
        <v>0</v>
      </c>
      <c r="N48" s="64"/>
      <c r="O48" s="64"/>
      <c r="P48" s="64"/>
      <c r="Q48" s="65"/>
    </row>
    <row r="49" spans="1:17" ht="47.25" customHeight="1" x14ac:dyDescent="0.2">
      <c r="A49" s="43" t="s">
        <v>112</v>
      </c>
      <c r="B49" s="46" t="s">
        <v>113</v>
      </c>
      <c r="C49" s="25">
        <v>0.1875</v>
      </c>
      <c r="D49" s="11" t="s">
        <v>95</v>
      </c>
      <c r="E49" s="17"/>
      <c r="F49" s="17"/>
      <c r="G49" s="17"/>
      <c r="H49" s="17"/>
      <c r="I49" s="17"/>
      <c r="J49" s="17"/>
      <c r="K49" s="17"/>
      <c r="L49" s="17">
        <v>0</v>
      </c>
      <c r="M49" s="17">
        <f t="shared" si="5"/>
        <v>0</v>
      </c>
      <c r="N49" s="64"/>
      <c r="O49" s="64"/>
      <c r="P49" s="64"/>
      <c r="Q49" s="65"/>
    </row>
    <row r="50" spans="1:17" ht="46.5" customHeight="1" x14ac:dyDescent="0.2">
      <c r="A50" s="43" t="s">
        <v>114</v>
      </c>
      <c r="B50" s="49" t="s">
        <v>115</v>
      </c>
      <c r="C50" s="26">
        <v>0.125</v>
      </c>
      <c r="D50" s="14" t="s">
        <v>95</v>
      </c>
      <c r="E50" s="22"/>
      <c r="F50" s="22"/>
      <c r="G50" s="22"/>
      <c r="H50" s="22"/>
      <c r="I50" s="22"/>
      <c r="J50" s="22"/>
      <c r="K50" s="22"/>
      <c r="L50" s="22">
        <v>0</v>
      </c>
      <c r="M50" s="22">
        <f t="shared" si="5"/>
        <v>0</v>
      </c>
      <c r="N50" s="66">
        <f>SUM(M50:M52)</f>
        <v>0</v>
      </c>
      <c r="O50" s="66">
        <v>0.75</v>
      </c>
      <c r="P50" s="66">
        <f>IF(N50&gt;O50,O50,N50)</f>
        <v>0</v>
      </c>
      <c r="Q50" s="65"/>
    </row>
    <row r="51" spans="1:17" ht="90" customHeight="1" x14ac:dyDescent="0.2">
      <c r="A51" s="43" t="s">
        <v>116</v>
      </c>
      <c r="B51" s="49" t="s">
        <v>117</v>
      </c>
      <c r="C51" s="26">
        <v>9.375E-2</v>
      </c>
      <c r="D51" s="14" t="s">
        <v>95</v>
      </c>
      <c r="E51" s="22"/>
      <c r="F51" s="22"/>
      <c r="G51" s="22"/>
      <c r="H51" s="22">
        <v>2</v>
      </c>
      <c r="I51" s="22">
        <v>4</v>
      </c>
      <c r="J51" s="22">
        <v>4</v>
      </c>
      <c r="K51" s="22"/>
      <c r="L51" s="22">
        <v>0</v>
      </c>
      <c r="M51" s="22">
        <f t="shared" si="5"/>
        <v>0</v>
      </c>
      <c r="N51" s="66"/>
      <c r="O51" s="66"/>
      <c r="P51" s="66"/>
      <c r="Q51" s="65"/>
    </row>
    <row r="52" spans="1:17" ht="88.5" customHeight="1" x14ac:dyDescent="0.2">
      <c r="A52" s="43" t="s">
        <v>118</v>
      </c>
      <c r="B52" s="49" t="s">
        <v>119</v>
      </c>
      <c r="C52" s="26">
        <v>0.03</v>
      </c>
      <c r="D52" s="14" t="s">
        <v>73</v>
      </c>
      <c r="E52" s="22"/>
      <c r="F52" s="22"/>
      <c r="G52" s="22"/>
      <c r="H52" s="22"/>
      <c r="I52" s="22"/>
      <c r="J52" s="22"/>
      <c r="K52" s="22"/>
      <c r="L52" s="22">
        <v>0</v>
      </c>
      <c r="M52" s="22">
        <f t="shared" si="5"/>
        <v>0</v>
      </c>
      <c r="N52" s="66"/>
      <c r="O52" s="66"/>
      <c r="P52" s="66"/>
      <c r="Q52" s="65"/>
    </row>
    <row r="53" spans="1:17" x14ac:dyDescent="0.2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60">
        <f>Q4+Q14+Q40</f>
        <v>0</v>
      </c>
    </row>
    <row r="54" spans="1:17" x14ac:dyDescent="0.2">
      <c r="A54" s="56" t="s">
        <v>4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61"/>
    </row>
    <row r="55" spans="1:17" x14ac:dyDescent="0.2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62"/>
    </row>
  </sheetData>
  <mergeCells count="53">
    <mergeCell ref="Q4:Q11"/>
    <mergeCell ref="N4:N5"/>
    <mergeCell ref="O4:O5"/>
    <mergeCell ref="P4:P5"/>
    <mergeCell ref="N7:N10"/>
    <mergeCell ref="O7:O10"/>
    <mergeCell ref="P7:P10"/>
    <mergeCell ref="O25:O27"/>
    <mergeCell ref="A13:B13"/>
    <mergeCell ref="A38:Q38"/>
    <mergeCell ref="A39:B39"/>
    <mergeCell ref="N14:N17"/>
    <mergeCell ref="O14:O17"/>
    <mergeCell ref="P14:P17"/>
    <mergeCell ref="P25:P27"/>
    <mergeCell ref="N28:N31"/>
    <mergeCell ref="O28:O31"/>
    <mergeCell ref="P28:P31"/>
    <mergeCell ref="N35:N37"/>
    <mergeCell ref="O35:O37"/>
    <mergeCell ref="P35:P37"/>
    <mergeCell ref="P40:P42"/>
    <mergeCell ref="A1:Q1"/>
    <mergeCell ref="A2:Q2"/>
    <mergeCell ref="N32:N34"/>
    <mergeCell ref="O32:O34"/>
    <mergeCell ref="P32:P34"/>
    <mergeCell ref="N18:N20"/>
    <mergeCell ref="O18:O20"/>
    <mergeCell ref="P18:P20"/>
    <mergeCell ref="N21:N24"/>
    <mergeCell ref="O21:O24"/>
    <mergeCell ref="P21:P24"/>
    <mergeCell ref="Q14:Q37"/>
    <mergeCell ref="A3:B3"/>
    <mergeCell ref="A12:Q12"/>
    <mergeCell ref="N25:N27"/>
    <mergeCell ref="A53:P53"/>
    <mergeCell ref="A54:P54"/>
    <mergeCell ref="A55:P55"/>
    <mergeCell ref="Q53:Q55"/>
    <mergeCell ref="N43:N45"/>
    <mergeCell ref="P43:P45"/>
    <mergeCell ref="N46:N49"/>
    <mergeCell ref="O46:O49"/>
    <mergeCell ref="O43:O45"/>
    <mergeCell ref="P46:P49"/>
    <mergeCell ref="Q40:Q52"/>
    <mergeCell ref="N50:N52"/>
    <mergeCell ref="O50:O52"/>
    <mergeCell ref="P50:P52"/>
    <mergeCell ref="N40:N42"/>
    <mergeCell ref="O40:O4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A14" sqref="A14:C14"/>
    </sheetView>
  </sheetViews>
  <sheetFormatPr baseColWidth="10" defaultColWidth="15.1640625" defaultRowHeight="15" x14ac:dyDescent="0.2"/>
  <cols>
    <col min="2" max="2" width="35.83203125" customWidth="1"/>
    <col min="3" max="3" width="39.6640625" customWidth="1"/>
  </cols>
  <sheetData>
    <row r="1" spans="1:3" ht="19" x14ac:dyDescent="0.25">
      <c r="A1" s="85" t="s">
        <v>120</v>
      </c>
      <c r="B1" s="85"/>
      <c r="C1" s="85"/>
    </row>
    <row r="2" spans="1:3" ht="16" x14ac:dyDescent="0.2">
      <c r="A2" s="3" t="s">
        <v>121</v>
      </c>
      <c r="B2" s="4" t="s">
        <v>122</v>
      </c>
      <c r="C2" s="4" t="s">
        <v>123</v>
      </c>
    </row>
    <row r="3" spans="1:3" ht="17" x14ac:dyDescent="0.2">
      <c r="A3" s="5" t="s">
        <v>124</v>
      </c>
      <c r="B3" s="6"/>
      <c r="C3" s="6"/>
    </row>
    <row r="4" spans="1:3" ht="17" x14ac:dyDescent="0.2">
      <c r="A4" s="5" t="s">
        <v>125</v>
      </c>
      <c r="B4" s="6"/>
      <c r="C4" s="6"/>
    </row>
    <row r="5" spans="1:3" ht="17" x14ac:dyDescent="0.2">
      <c r="A5" s="5" t="s">
        <v>126</v>
      </c>
      <c r="B5" s="6"/>
      <c r="C5" s="6"/>
    </row>
    <row r="6" spans="1:3" ht="17" x14ac:dyDescent="0.2">
      <c r="A6" s="5" t="s">
        <v>127</v>
      </c>
      <c r="B6" s="6"/>
      <c r="C6" s="6"/>
    </row>
    <row r="7" spans="1:3" ht="18" x14ac:dyDescent="0.2">
      <c r="A7" s="5" t="s">
        <v>128</v>
      </c>
      <c r="B7" s="7"/>
      <c r="C7" s="7"/>
    </row>
    <row r="9" spans="1:3" ht="19" x14ac:dyDescent="0.25">
      <c r="A9" s="87" t="s">
        <v>129</v>
      </c>
      <c r="B9" s="87"/>
      <c r="C9" s="87"/>
    </row>
    <row r="10" spans="1:3" ht="19" x14ac:dyDescent="0.25">
      <c r="A10" s="86" t="s">
        <v>130</v>
      </c>
      <c r="B10" s="86"/>
      <c r="C10" s="86"/>
    </row>
    <row r="11" spans="1:3" ht="19" x14ac:dyDescent="0.25">
      <c r="A11" s="86" t="s">
        <v>131</v>
      </c>
      <c r="B11" s="86"/>
      <c r="C11" s="86"/>
    </row>
    <row r="12" spans="1:3" ht="19" x14ac:dyDescent="0.25">
      <c r="A12" s="86" t="s">
        <v>132</v>
      </c>
      <c r="B12" s="86"/>
      <c r="C12" s="86"/>
    </row>
    <row r="13" spans="1:3" ht="19" x14ac:dyDescent="0.25">
      <c r="A13" s="86" t="s">
        <v>131</v>
      </c>
      <c r="B13" s="86"/>
      <c r="C13" s="86"/>
    </row>
    <row r="14" spans="1:3" ht="19" x14ac:dyDescent="0.2">
      <c r="A14" s="89" t="s">
        <v>133</v>
      </c>
      <c r="B14" s="89"/>
      <c r="C14" s="89"/>
    </row>
    <row r="15" spans="1:3" ht="19" x14ac:dyDescent="0.25">
      <c r="A15" s="86" t="s">
        <v>131</v>
      </c>
      <c r="B15" s="86"/>
      <c r="C15" s="86"/>
    </row>
    <row r="16" spans="1:3" ht="19" x14ac:dyDescent="0.25">
      <c r="A16" s="86" t="s">
        <v>132</v>
      </c>
      <c r="B16" s="86"/>
      <c r="C16" s="86"/>
    </row>
    <row r="17" spans="1:4" ht="19" x14ac:dyDescent="0.25">
      <c r="A17" s="86" t="s">
        <v>131</v>
      </c>
      <c r="B17" s="86"/>
      <c r="C17" s="86"/>
    </row>
    <row r="18" spans="1:4" ht="19" x14ac:dyDescent="0.25">
      <c r="A18" s="8"/>
    </row>
    <row r="19" spans="1:4" ht="18.75" customHeight="1" x14ac:dyDescent="0.25">
      <c r="A19" s="88" t="s">
        <v>134</v>
      </c>
      <c r="B19" s="88"/>
      <c r="C19" s="88"/>
      <c r="D19" s="88"/>
    </row>
    <row r="20" spans="1:4" ht="19" x14ac:dyDescent="0.25">
      <c r="A20" s="8"/>
    </row>
  </sheetData>
  <mergeCells count="11">
    <mergeCell ref="A1:C1"/>
    <mergeCell ref="A10:C10"/>
    <mergeCell ref="A11:C11"/>
    <mergeCell ref="A9:C9"/>
    <mergeCell ref="A19:D19"/>
    <mergeCell ref="A12:C12"/>
    <mergeCell ref="A13:C13"/>
    <mergeCell ref="A14:C14"/>
    <mergeCell ref="A15:C15"/>
    <mergeCell ref="A16:C16"/>
    <mergeCell ref="A17:C1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A16" sqref="A16"/>
    </sheetView>
  </sheetViews>
  <sheetFormatPr baseColWidth="10" defaultColWidth="102.83203125" defaultRowHeight="15" x14ac:dyDescent="0.2"/>
  <sheetData>
    <row r="1" spans="1:1" ht="40" x14ac:dyDescent="0.25">
      <c r="A1" s="2" t="s">
        <v>135</v>
      </c>
    </row>
    <row r="2" spans="1:1" ht="19" x14ac:dyDescent="0.25">
      <c r="A2" s="9"/>
    </row>
    <row r="3" spans="1:1" ht="80" x14ac:dyDescent="0.25">
      <c r="A3" s="8" t="s">
        <v>136</v>
      </c>
    </row>
    <row r="4" spans="1:1" ht="40" x14ac:dyDescent="0.25">
      <c r="A4" s="8" t="s">
        <v>137</v>
      </c>
    </row>
    <row r="5" spans="1:1" ht="94.5" customHeight="1" x14ac:dyDescent="0.25">
      <c r="A5" s="8" t="s">
        <v>138</v>
      </c>
    </row>
    <row r="6" spans="1:1" ht="57" customHeight="1" x14ac:dyDescent="0.25">
      <c r="A6" s="8" t="s">
        <v>139</v>
      </c>
    </row>
    <row r="7" spans="1:1" ht="20" x14ac:dyDescent="0.25">
      <c r="A7" s="8" t="s">
        <v>140</v>
      </c>
    </row>
    <row r="8" spans="1:1" ht="20" x14ac:dyDescent="0.25">
      <c r="A8" s="8" t="s">
        <v>141</v>
      </c>
    </row>
    <row r="9" spans="1:1" ht="20" x14ac:dyDescent="0.25">
      <c r="A9" s="8" t="s">
        <v>142</v>
      </c>
    </row>
    <row r="10" spans="1:1" ht="20" x14ac:dyDescent="0.25">
      <c r="A10" s="8" t="s">
        <v>143</v>
      </c>
    </row>
    <row r="11" spans="1:1" ht="20" x14ac:dyDescent="0.25">
      <c r="A11" s="8" t="s">
        <v>144</v>
      </c>
    </row>
    <row r="12" spans="1:1" ht="20" x14ac:dyDescent="0.25">
      <c r="A12" s="8" t="s">
        <v>145</v>
      </c>
    </row>
    <row r="13" spans="1:1" ht="20" x14ac:dyDescent="0.25">
      <c r="A13" s="8" t="s">
        <v>146</v>
      </c>
    </row>
    <row r="14" spans="1:1" ht="20" x14ac:dyDescent="0.25">
      <c r="A14" s="8" t="s">
        <v>147</v>
      </c>
    </row>
    <row r="15" spans="1:1" ht="40" x14ac:dyDescent="0.25">
      <c r="A15" s="8" t="s">
        <v>148</v>
      </c>
    </row>
    <row r="16" spans="1:1" ht="20" x14ac:dyDescent="0.25">
      <c r="A16" s="8" t="s">
        <v>149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 Pontuação</vt:lpstr>
      <vt:lpstr>Planilha Avaliadores</vt:lpstr>
      <vt:lpstr>Requisitos do perfil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Barcelos Júnior</dc:creator>
  <cp:keywords/>
  <dc:description/>
  <cp:lastModifiedBy>André Barros de Sales</cp:lastModifiedBy>
  <cp:revision/>
  <cp:lastPrinted>2022-04-11T07:56:42Z</cp:lastPrinted>
  <dcterms:created xsi:type="dcterms:W3CDTF">2017-12-06T13:37:11Z</dcterms:created>
  <dcterms:modified xsi:type="dcterms:W3CDTF">2025-10-16T14:30:48Z</dcterms:modified>
  <cp:category/>
  <cp:contentStatus/>
</cp:coreProperties>
</file>